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17d3dd236c932e44/Documents/Audit/Audit 2022 - 2023/"/>
    </mc:Choice>
  </mc:AlternateContent>
  <xr:revisionPtr revIDLastSave="16" documentId="8_{EBE7834B-B28B-4F88-B0E2-CCFF372F60B3}" xr6:coauthVersionLast="47" xr6:coauthVersionMax="47" xr10:uidLastSave="{DD53457B-78C8-4CF8-B52B-F2A9AD27E6DD}"/>
  <bookViews>
    <workbookView xWindow="-108" yWindow="-108" windowWidth="23256" windowHeight="12456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3" l="1"/>
  <c r="D13" i="13"/>
  <c r="J13" i="13" s="1"/>
  <c r="F20" i="14" l="1"/>
  <c r="F17" i="14"/>
  <c r="G21" i="14" s="1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J17" i="13" l="1"/>
  <c r="J16" i="13"/>
  <c r="J12" i="13"/>
  <c r="J9" i="13"/>
  <c r="J8" i="13"/>
  <c r="J11" i="13"/>
  <c r="J10" i="13"/>
  <c r="E4" i="12"/>
  <c r="C4" i="12"/>
  <c r="E4" i="11"/>
  <c r="C4" i="11"/>
  <c r="E4" i="10"/>
  <c r="C4" i="10"/>
  <c r="E7" i="10" s="1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8" i="10"/>
  <c r="B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8" i="7"/>
  <c r="B28" i="7"/>
  <c r="D13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28" i="10" l="1"/>
  <c r="D28" i="7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F7" i="10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<sst xmlns="http://schemas.openxmlformats.org/spreadsheetml/2006/main" count="134" uniqueCount="65">
  <si>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</si>
  <si>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</si>
  <si>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</si>
  <si>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</si>
  <si>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</si>
  <si>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</si>
  <si>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</si>
  <si>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</si>
  <si>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</si>
  <si>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</si>
  <si>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</si>
  <si>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</si>
  <si>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</si>
  <si>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</si>
  <si>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</si>
  <si>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</si>
  <si>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</si>
  <si>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</si>
  <si>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</si>
  <si>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</si>
  <si>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</si>
  <si>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</si>
  <si>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</si>
  <si>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</si>
  <si>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</si>
  <si>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</si>
  <si>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</si>
  <si>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</si>
  <si>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</si>
  <si>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</si>
  <si>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</si>
  <si>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</si>
  <si>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</si>
  <si>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</si>
  <si>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</si>
  <si>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</si>
  <si>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</si>
  <si>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</si>
  <si>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</si>
  <si>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</si>
  <si>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</si>
  <si>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</si>
  <si>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</si>
  <si>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</si>
  <si>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</si>
  <si>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</si>
  <si>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</si>
  <si>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</si>
  <si>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</si>
  <si>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</si>
  <si>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</si>
  <si>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</si>
  <si>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</si>
  <si>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</si>
  <si>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</si>
  <si>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</si>
  <si>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</si>
  <si>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</si>
  <si>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</si>
  <si>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</si>
  <si>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</si>
  <si>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</si>
  <si>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</si>
  <si>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</si>
  <si>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>Laptops £1237
Bulb planting £750
Contribution to Moat Park Project £9654
Toll House Meadow Seat £1339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</si>
</sst>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8" fillId="0" borderId="1" xfId="0" applyFont="1" applyBorder="1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6" fillId="0" borderId="2" xfId="0" applyFont="1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abSelected="1" topLeftCell="A6" workbookViewId="0">
      <selection activeCell="C12" sqref="C12"/>
    </sheetView>
  </sheetViews>
  <sheetFormatPr defaultRowHeight="14.4" x14ac:dyDescent="0.3"/>
  <cols>
    <col min="1" max="1" width="4.109375" customWidth="1"/>
    <col min="2" max="2" width="28.6640625" style="23" customWidth="1"/>
    <col min="3" max="6" width="16.5546875" customWidth="1"/>
    <col min="7" max="8" width="16.5546875" hidden="1" customWidth="1"/>
    <col min="9" max="9" width="77.109375" style="25" customWidth="1"/>
    <col min="10" max="10" width="23.109375" bestFit="1" customWidth="1"/>
  </cols>
  <sheetData>
    <row r="1" spans="2:10" ht="17.25" customHeight="1" x14ac:dyDescent="0.3">
      <c r="B1" s="27" t="s">
        <v>44</v>
      </c>
    </row>
    <row r="3" spans="2:10" ht="15" customHeight="1" x14ac:dyDescent="0.3">
      <c r="B3" s="76" t="s">
        <v>40</v>
      </c>
      <c r="C3" s="77"/>
      <c r="D3" s="77"/>
      <c r="E3" s="77"/>
      <c r="F3" s="77"/>
      <c r="G3" s="77"/>
      <c r="H3" s="77"/>
      <c r="I3" s="77"/>
    </row>
    <row r="4" spans="2:10" ht="15" customHeight="1" thickBot="1" x14ac:dyDescent="0.35"/>
    <row r="5" spans="2:10" ht="15" customHeight="1" x14ac:dyDescent="0.3">
      <c r="B5" s="28"/>
      <c r="C5" s="75" t="s">
        <v>17</v>
      </c>
      <c r="D5" s="75"/>
      <c r="E5" s="48"/>
      <c r="F5" s="48"/>
      <c r="G5" s="48"/>
      <c r="H5" s="48"/>
      <c r="I5" s="38" t="s">
        <v>18</v>
      </c>
      <c r="J5" s="43" t="s">
        <v>45</v>
      </c>
    </row>
    <row r="6" spans="2:10" ht="28.8" x14ac:dyDescent="0.3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28.8" x14ac:dyDescent="0.3">
      <c r="B7" s="31" t="s">
        <v>19</v>
      </c>
      <c r="C7" s="70">
        <v>139994</v>
      </c>
      <c r="D7" s="70">
        <v>125539</v>
      </c>
      <c r="E7" s="57"/>
      <c r="F7" s="57"/>
      <c r="G7" s="51"/>
      <c r="H7" s="51"/>
      <c r="I7" s="40" t="s">
        <v>38</v>
      </c>
      <c r="J7" s="45"/>
    </row>
    <row r="8" spans="2:10" s="22" customFormat="1" ht="28.8" x14ac:dyDescent="0.3">
      <c r="B8" s="31" t="s">
        <v>20</v>
      </c>
      <c r="C8" s="70">
        <v>38450</v>
      </c>
      <c r="D8" s="70">
        <v>39089</v>
      </c>
      <c r="E8" s="51">
        <f>D8-C8</f>
        <v>639</v>
      </c>
      <c r="F8" s="50">
        <f>IF(AND(C8=0,D8=0),0,IF(C8=0,1,IF(D8=0,-1,(D8-C8)/C8)))</f>
        <v>1.6618985695708712E-2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3">
      <c r="B9" s="31" t="s">
        <v>22</v>
      </c>
      <c r="C9" s="70">
        <v>4095</v>
      </c>
      <c r="D9" s="70">
        <v>4222</v>
      </c>
      <c r="E9" s="51">
        <f t="shared" ref="E9:E12" si="0">D9-C9</f>
        <v>127</v>
      </c>
      <c r="F9" s="50">
        <f t="shared" ref="F9:F12" si="1">IF(AND(C9=0,D9=0),0,IF(C9=0,1,IF(D9=0,-1,(D9-C9)/C9)))</f>
        <v>3.1013431013431014E-2</v>
      </c>
      <c r="G9" s="35" t="str">
        <f t="shared" ref="G9:G12" si="2">IF(E9&gt;100000,"Yes",IF(E9&lt;-100000,"Yes","No"))</f>
        <v>No</v>
      </c>
      <c r="H9" s="35" t="str">
        <f t="shared" ref="H9:H12" si="3">IF(F9&gt;15%,"Yes",IF(F9&lt;-15%,"Yes","No"))</f>
        <v>No</v>
      </c>
      <c r="I9" s="40" t="s">
        <v>23</v>
      </c>
      <c r="J9" s="47" t="str">
        <f t="shared" ref="J9:J12" si="4">IF(ISBLANK(C9),"Enter figures",IF(G9="Yes","Please explain within the relevant tab",IF(H9="Yes","Please explain within the relevant tab","No explanation required")))</f>
        <v>No explanation required</v>
      </c>
    </row>
    <row r="10" spans="2:10" ht="43.2" x14ac:dyDescent="0.3">
      <c r="B10" s="32" t="s">
        <v>24</v>
      </c>
      <c r="C10" s="70">
        <v>27246</v>
      </c>
      <c r="D10" s="70">
        <v>25433</v>
      </c>
      <c r="E10" s="51">
        <f t="shared" si="0"/>
        <v>-1813</v>
      </c>
      <c r="F10" s="50">
        <f t="shared" si="1"/>
        <v>-6.6541877706819352E-2</v>
      </c>
      <c r="G10" s="35" t="str">
        <f t="shared" si="2"/>
        <v>No</v>
      </c>
      <c r="H10" s="35" t="str">
        <f t="shared" si="3"/>
        <v>No</v>
      </c>
      <c r="I10" s="40" t="s">
        <v>25</v>
      </c>
      <c r="J10" s="47" t="str">
        <f t="shared" si="4"/>
        <v>No explanation required</v>
      </c>
    </row>
    <row r="11" spans="2:10" ht="28.8" x14ac:dyDescent="0.3">
      <c r="B11" s="32" t="s">
        <v>26</v>
      </c>
      <c r="C11" s="70">
        <v>0</v>
      </c>
      <c r="D11" s="70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si="4"/>
        <v>No explanation required</v>
      </c>
    </row>
    <row r="12" spans="2:10" ht="28.8" x14ac:dyDescent="0.3">
      <c r="B12" s="32" t="s">
        <v>28</v>
      </c>
      <c r="C12" s="70">
        <v>29754</v>
      </c>
      <c r="D12" s="70">
        <v>16772</v>
      </c>
      <c r="E12" s="51">
        <f t="shared" si="0"/>
        <v>-12982</v>
      </c>
      <c r="F12" s="50">
        <f t="shared" si="1"/>
        <v>-0.43631108422396991</v>
      </c>
      <c r="G12" s="35" t="str">
        <f t="shared" si="2"/>
        <v>No</v>
      </c>
      <c r="H12" s="35" t="str">
        <f t="shared" si="3"/>
        <v>Yes</v>
      </c>
      <c r="I12" s="40" t="s">
        <v>29</v>
      </c>
      <c r="J12" s="47" t="str">
        <f t="shared" si="4"/>
        <v>Please explain within the relevant tab</v>
      </c>
    </row>
    <row r="13" spans="2:10" ht="15" thickBot="1" x14ac:dyDescent="0.35">
      <c r="B13" s="33" t="s">
        <v>30</v>
      </c>
      <c r="C13" s="71">
        <f>C7+C8+C9-C10-C11-C12</f>
        <v>125539</v>
      </c>
      <c r="D13" s="71">
        <f>D7+D8+D9-D10-D11-D12</f>
        <v>126645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Please explain in the Reserves tab</v>
      </c>
    </row>
    <row r="14" spans="2:10" ht="15" thickBot="1" x14ac:dyDescent="0.35">
      <c r="B14" s="24"/>
      <c r="C14" s="53" t="s">
        <v>63</v>
      </c>
      <c r="D14" s="53" t="s">
        <v>63</v>
      </c>
      <c r="E14" s="53"/>
      <c r="F14" s="53"/>
      <c r="G14" s="53"/>
      <c r="H14" s="53"/>
      <c r="I14" s="26"/>
    </row>
    <row r="15" spans="2:10" ht="28.8" x14ac:dyDescent="0.3">
      <c r="B15" s="34" t="s">
        <v>32</v>
      </c>
      <c r="C15" s="72">
        <v>139994</v>
      </c>
      <c r="D15" s="72">
        <v>126645</v>
      </c>
      <c r="E15" s="56"/>
      <c r="F15" s="59"/>
      <c r="G15" s="54"/>
      <c r="H15" s="54"/>
      <c r="I15" s="42" t="s">
        <v>33</v>
      </c>
      <c r="J15" s="46"/>
    </row>
    <row r="16" spans="2:10" ht="28.8" x14ac:dyDescent="0.3">
      <c r="B16" s="32" t="s">
        <v>34</v>
      </c>
      <c r="C16" s="70">
        <v>53225</v>
      </c>
      <c r="D16" s="70">
        <v>55209</v>
      </c>
      <c r="E16" s="51">
        <f>D16-C16</f>
        <v>1984</v>
      </c>
      <c r="F16" s="50">
        <f t="shared" ref="F16:F17" si="5">IF(AND(C16=0,D16=0),0,IF(C16=0,1,IF(D16=0,-1,(D16-C16)/C16)))</f>
        <v>3.7275716298731797E-2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No</v>
      </c>
      <c r="I16" s="40" t="s">
        <v>35</v>
      </c>
      <c r="J16" s="47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29.4" thickBot="1" x14ac:dyDescent="0.35">
      <c r="B17" s="33" t="s">
        <v>36</v>
      </c>
      <c r="C17" s="73">
        <v>0</v>
      </c>
      <c r="D17" s="73"/>
      <c r="E17" s="52">
        <f>D17-C17</f>
        <v>0</v>
      </c>
      <c r="F17" s="60">
        <f t="shared" si="5"/>
        <v>0</v>
      </c>
      <c r="G17" s="36" t="str">
        <f t="shared" si="6"/>
        <v>No</v>
      </c>
      <c r="H17" s="36" t="str">
        <f t="shared" si="7"/>
        <v>No</v>
      </c>
      <c r="I17" s="41" t="s">
        <v>37</v>
      </c>
      <c r="J17" s="55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2:6" x14ac:dyDescent="0.3">
      <c r="B1" s="15" t="s">
        <v>5</v>
      </c>
    </row>
    <row r="3" spans="2:6" x14ac:dyDescent="0.3">
      <c r="B3" s="8"/>
    </row>
    <row r="4" spans="2:6" x14ac:dyDescent="0.3">
      <c r="B4" t="s">
        <v>3</v>
      </c>
      <c r="C4" s="37">
        <f>'Accounting Statement'!C8</f>
        <v>38450</v>
      </c>
      <c r="D4" t="s">
        <v>4</v>
      </c>
      <c r="E4" s="37">
        <f>'Accounting Statement'!D8</f>
        <v>39089</v>
      </c>
    </row>
    <row r="6" spans="2:6" x14ac:dyDescent="0.3">
      <c r="D6" t="s">
        <v>7</v>
      </c>
      <c r="E6" s="1">
        <f>E4-C4</f>
        <v>639</v>
      </c>
    </row>
    <row r="7" spans="2:6" x14ac:dyDescent="0.3">
      <c r="D7" t="s">
        <v>41</v>
      </c>
      <c r="E7" s="6">
        <f>IF(AND(C4=0,E4=0),0,IF(C4=0,1,IF(E4=0,-1,(E4-C4)/C4)))</f>
        <v>1.6618985695708712E-2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9</v>
      </c>
    </row>
    <row r="10" spans="2:6" x14ac:dyDescent="0.3">
      <c r="B10" s="8"/>
    </row>
    <row r="11" spans="2:6" s="3" customFormat="1" ht="27.6" x14ac:dyDescent="0.3">
      <c r="B11" s="4" t="s">
        <v>0</v>
      </c>
      <c r="C11" s="4" t="s">
        <v>6</v>
      </c>
      <c r="D11" s="5" t="s">
        <v>7</v>
      </c>
      <c r="E11" s="81" t="s">
        <v>2</v>
      </c>
      <c r="F11" s="82"/>
    </row>
    <row r="12" spans="2:6" s="11" customFormat="1" x14ac:dyDescent="0.3">
      <c r="B12" s="12"/>
      <c r="C12" s="12"/>
      <c r="D12" s="13">
        <f t="shared" ref="D12:D25" si="0">C12-B12</f>
        <v>0</v>
      </c>
      <c r="E12" s="78"/>
      <c r="F12" s="79"/>
    </row>
    <row r="13" spans="2:6" s="11" customFormat="1" x14ac:dyDescent="0.3">
      <c r="B13" s="12"/>
      <c r="C13" s="12"/>
      <c r="D13" s="13">
        <f t="shared" si="0"/>
        <v>0</v>
      </c>
      <c r="E13" s="78"/>
      <c r="F13" s="79"/>
    </row>
    <row r="14" spans="2:6" s="11" customFormat="1" x14ac:dyDescent="0.3">
      <c r="B14" s="12"/>
      <c r="C14" s="12"/>
      <c r="D14" s="13">
        <f t="shared" si="0"/>
        <v>0</v>
      </c>
      <c r="E14" s="78"/>
      <c r="F14" s="79"/>
    </row>
    <row r="15" spans="2:6" s="11" customFormat="1" x14ac:dyDescent="0.3">
      <c r="B15" s="12"/>
      <c r="C15" s="12"/>
      <c r="D15" s="13">
        <f t="shared" si="0"/>
        <v>0</v>
      </c>
      <c r="E15" s="78"/>
      <c r="F15" s="79"/>
    </row>
    <row r="16" spans="2:6" s="11" customFormat="1" x14ac:dyDescent="0.3">
      <c r="B16" s="12"/>
      <c r="C16" s="12"/>
      <c r="D16" s="13">
        <f t="shared" si="0"/>
        <v>0</v>
      </c>
      <c r="E16" s="78"/>
      <c r="F16" s="79"/>
    </row>
    <row r="17" spans="1:8" s="11" customFormat="1" x14ac:dyDescent="0.3">
      <c r="B17" s="12"/>
      <c r="C17" s="12"/>
      <c r="D17" s="13">
        <f t="shared" si="0"/>
        <v>0</v>
      </c>
      <c r="E17" s="78"/>
      <c r="F17" s="79"/>
    </row>
    <row r="18" spans="1:8" s="11" customFormat="1" x14ac:dyDescent="0.3">
      <c r="B18" s="12"/>
      <c r="C18" s="12"/>
      <c r="D18" s="13">
        <f t="shared" si="0"/>
        <v>0</v>
      </c>
      <c r="E18" s="78"/>
      <c r="F18" s="79"/>
    </row>
    <row r="19" spans="1:8" s="11" customFormat="1" x14ac:dyDescent="0.3">
      <c r="B19" s="12"/>
      <c r="C19" s="12"/>
      <c r="D19" s="13">
        <f t="shared" si="0"/>
        <v>0</v>
      </c>
      <c r="E19" s="78"/>
      <c r="F19" s="79"/>
    </row>
    <row r="20" spans="1:8" s="11" customFormat="1" x14ac:dyDescent="0.3">
      <c r="B20" s="12"/>
      <c r="C20" s="12"/>
      <c r="D20" s="13">
        <f t="shared" si="0"/>
        <v>0</v>
      </c>
      <c r="E20" s="78"/>
      <c r="F20" s="79"/>
    </row>
    <row r="21" spans="1:8" s="11" customFormat="1" x14ac:dyDescent="0.3">
      <c r="B21" s="12"/>
      <c r="C21" s="12"/>
      <c r="D21" s="13">
        <f t="shared" si="0"/>
        <v>0</v>
      </c>
      <c r="E21" s="78"/>
      <c r="F21" s="79"/>
    </row>
    <row r="22" spans="1:8" s="11" customFormat="1" x14ac:dyDescent="0.3">
      <c r="B22" s="12"/>
      <c r="C22" s="12"/>
      <c r="D22" s="13">
        <f t="shared" si="0"/>
        <v>0</v>
      </c>
      <c r="E22" s="78"/>
      <c r="F22" s="79"/>
    </row>
    <row r="23" spans="1:8" s="11" customFormat="1" x14ac:dyDescent="0.3">
      <c r="B23" s="12"/>
      <c r="C23" s="12"/>
      <c r="D23" s="13">
        <f t="shared" si="0"/>
        <v>0</v>
      </c>
      <c r="E23" s="78"/>
      <c r="F23" s="79"/>
    </row>
    <row r="24" spans="1:8" s="11" customFormat="1" x14ac:dyDescent="0.3">
      <c r="B24" s="12"/>
      <c r="C24" s="12"/>
      <c r="D24" s="13">
        <f t="shared" si="0"/>
        <v>0</v>
      </c>
      <c r="E24" s="78"/>
      <c r="F24" s="79"/>
    </row>
    <row r="25" spans="1:8" s="11" customFormat="1" x14ac:dyDescent="0.3">
      <c r="B25" s="12"/>
      <c r="C25" s="12"/>
      <c r="D25" s="13">
        <f t="shared" si="0"/>
        <v>0</v>
      </c>
      <c r="E25" s="78"/>
      <c r="F25" s="79"/>
    </row>
    <row r="26" spans="1:8" x14ac:dyDescent="0.3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0"/>
      <c r="F26" s="79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8</v>
      </c>
    </row>
  </sheetData>
  <mergeCells count="16"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1"/>
  <sheetViews>
    <sheetView workbookViewId="0">
      <selection activeCell="E13" sqref="E13:F1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10</v>
      </c>
    </row>
    <row r="3" spans="1:7" x14ac:dyDescent="0.3">
      <c r="B3" s="8"/>
    </row>
    <row r="4" spans="1:7" x14ac:dyDescent="0.3">
      <c r="B4" t="s">
        <v>3</v>
      </c>
      <c r="C4" s="37">
        <f>'Accounting Statement'!C9</f>
        <v>4095</v>
      </c>
      <c r="D4" t="s">
        <v>4</v>
      </c>
      <c r="E4" s="37">
        <f>'Accounting Statement'!D9</f>
        <v>4222</v>
      </c>
    </row>
    <row r="6" spans="1:7" x14ac:dyDescent="0.3">
      <c r="D6" t="s">
        <v>7</v>
      </c>
      <c r="E6" s="1">
        <f>E4-C4</f>
        <v>127</v>
      </c>
    </row>
    <row r="7" spans="1:7" x14ac:dyDescent="0.3">
      <c r="D7" t="s">
        <v>41</v>
      </c>
      <c r="E7" s="6">
        <f>IF(AND(C4=0,E4=0),0,IF(C4=0,1,IF(E4=0,-1,(E4-C4)/C4)))</f>
        <v>3.1013431013431014E-2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21" t="s">
        <v>42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1" t="s">
        <v>2</v>
      </c>
      <c r="F12" s="82"/>
    </row>
    <row r="13" spans="1:7" s="17" customFormat="1" x14ac:dyDescent="0.3">
      <c r="A13" s="16"/>
      <c r="B13" s="13"/>
      <c r="C13" s="13"/>
      <c r="D13" s="13">
        <f>C13-B13</f>
        <v>0</v>
      </c>
      <c r="E13" s="83"/>
      <c r="F13" s="84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8" s="11" customFormat="1" x14ac:dyDescent="0.3">
      <c r="B17" s="12"/>
      <c r="C17" s="12"/>
      <c r="D17" s="13">
        <f t="shared" si="0"/>
        <v>0</v>
      </c>
      <c r="E17" s="78"/>
      <c r="F17" s="79"/>
    </row>
    <row r="18" spans="1:8" s="11" customFormat="1" x14ac:dyDescent="0.3">
      <c r="B18" s="12"/>
      <c r="C18" s="12"/>
      <c r="D18" s="13">
        <f t="shared" si="0"/>
        <v>0</v>
      </c>
      <c r="E18" s="78"/>
      <c r="F18" s="79"/>
    </row>
    <row r="19" spans="1:8" s="11" customFormat="1" x14ac:dyDescent="0.3">
      <c r="B19" s="12"/>
      <c r="C19" s="12"/>
      <c r="D19" s="13">
        <f t="shared" si="0"/>
        <v>0</v>
      </c>
      <c r="E19" s="78"/>
      <c r="F19" s="79"/>
    </row>
    <row r="20" spans="1:8" s="11" customFormat="1" x14ac:dyDescent="0.3">
      <c r="B20" s="12"/>
      <c r="C20" s="12"/>
      <c r="D20" s="13">
        <f t="shared" si="0"/>
        <v>0</v>
      </c>
      <c r="E20" s="78"/>
      <c r="F20" s="79"/>
    </row>
    <row r="21" spans="1:8" s="11" customFormat="1" x14ac:dyDescent="0.3">
      <c r="B21" s="12"/>
      <c r="C21" s="12"/>
      <c r="D21" s="13">
        <f t="shared" si="0"/>
        <v>0</v>
      </c>
      <c r="E21" s="78"/>
      <c r="F21" s="79"/>
    </row>
    <row r="22" spans="1:8" s="11" customFormat="1" x14ac:dyDescent="0.3">
      <c r="B22" s="12"/>
      <c r="C22" s="12"/>
      <c r="D22" s="13">
        <f t="shared" si="0"/>
        <v>0</v>
      </c>
      <c r="E22" s="78"/>
      <c r="F22" s="79"/>
    </row>
    <row r="23" spans="1:8" s="11" customFormat="1" x14ac:dyDescent="0.3">
      <c r="B23" s="12"/>
      <c r="C23" s="12"/>
      <c r="D23" s="13">
        <f t="shared" si="0"/>
        <v>0</v>
      </c>
      <c r="E23" s="78"/>
      <c r="F23" s="79"/>
    </row>
    <row r="24" spans="1:8" s="11" customFormat="1" x14ac:dyDescent="0.3">
      <c r="B24" s="12"/>
      <c r="C24" s="12"/>
      <c r="D24" s="13">
        <f t="shared" si="0"/>
        <v>0</v>
      </c>
      <c r="E24" s="78"/>
      <c r="F24" s="79"/>
    </row>
    <row r="25" spans="1:8" s="11" customFormat="1" x14ac:dyDescent="0.3">
      <c r="B25" s="12"/>
      <c r="C25" s="12"/>
      <c r="D25" s="13">
        <f t="shared" si="0"/>
        <v>0</v>
      </c>
      <c r="E25" s="78"/>
      <c r="F25" s="79"/>
    </row>
    <row r="26" spans="1:8" s="11" customFormat="1" x14ac:dyDescent="0.3">
      <c r="B26" s="12"/>
      <c r="C26" s="12"/>
      <c r="D26" s="13">
        <f t="shared" si="0"/>
        <v>0</v>
      </c>
      <c r="E26" s="78"/>
      <c r="F26" s="79"/>
    </row>
    <row r="27" spans="1:8" s="11" customFormat="1" x14ac:dyDescent="0.3">
      <c r="B27" s="12"/>
      <c r="C27" s="12"/>
      <c r="D27" s="13">
        <f t="shared" si="0"/>
        <v>0</v>
      </c>
      <c r="E27" s="78"/>
      <c r="F27" s="79"/>
    </row>
    <row r="28" spans="1:8" x14ac:dyDescent="0.3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0"/>
      <c r="F28" s="79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11</v>
      </c>
    </row>
    <row r="3" spans="1:7" x14ac:dyDescent="0.3">
      <c r="B3" s="8"/>
    </row>
    <row r="4" spans="1:7" x14ac:dyDescent="0.3">
      <c r="B4" t="s">
        <v>3</v>
      </c>
      <c r="C4" s="37">
        <f>'Accounting Statement'!C10</f>
        <v>27246</v>
      </c>
      <c r="D4" t="s">
        <v>4</v>
      </c>
      <c r="E4" s="37">
        <f>'Accounting Statement'!D10</f>
        <v>25433</v>
      </c>
    </row>
    <row r="6" spans="1:7" x14ac:dyDescent="0.3">
      <c r="D6" t="s">
        <v>7</v>
      </c>
      <c r="E6" s="1">
        <f>E4-C4</f>
        <v>-1813</v>
      </c>
    </row>
    <row r="7" spans="1:7" x14ac:dyDescent="0.3">
      <c r="D7" t="s">
        <v>41</v>
      </c>
      <c r="E7" s="6">
        <f>IF(AND(C4=0,E4=0),0,IF(C4=0,1,IF(E4=0,-1,(E4-C4)/C4)))</f>
        <v>-6.6541877706819352E-2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1" t="s">
        <v>2</v>
      </c>
      <c r="F11" s="82"/>
    </row>
    <row r="12" spans="1:7" s="17" customFormat="1" x14ac:dyDescent="0.3">
      <c r="A12" s="16"/>
      <c r="B12" s="13"/>
      <c r="C12" s="13"/>
      <c r="D12" s="13">
        <f>C12-B12</f>
        <v>0</v>
      </c>
      <c r="E12" s="83"/>
      <c r="F12" s="84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8"/>
      <c r="F13" s="79"/>
    </row>
    <row r="14" spans="1:7" s="11" customFormat="1" x14ac:dyDescent="0.3">
      <c r="B14" s="12"/>
      <c r="C14" s="12"/>
      <c r="D14" s="13">
        <f t="shared" si="0"/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8" s="11" customFormat="1" x14ac:dyDescent="0.3">
      <c r="B17" s="12"/>
      <c r="C17" s="12"/>
      <c r="D17" s="13">
        <f t="shared" si="0"/>
        <v>0</v>
      </c>
      <c r="E17" s="78"/>
      <c r="F17" s="79"/>
    </row>
    <row r="18" spans="1:8" s="11" customFormat="1" x14ac:dyDescent="0.3">
      <c r="B18" s="12"/>
      <c r="C18" s="12"/>
      <c r="D18" s="13">
        <f t="shared" si="0"/>
        <v>0</v>
      </c>
      <c r="E18" s="78"/>
      <c r="F18" s="79"/>
    </row>
    <row r="19" spans="1:8" s="11" customFormat="1" x14ac:dyDescent="0.3">
      <c r="B19" s="12"/>
      <c r="C19" s="12"/>
      <c r="D19" s="13">
        <f t="shared" si="0"/>
        <v>0</v>
      </c>
      <c r="E19" s="78"/>
      <c r="F19" s="79"/>
    </row>
    <row r="20" spans="1:8" s="11" customFormat="1" x14ac:dyDescent="0.3">
      <c r="B20" s="12"/>
      <c r="C20" s="12"/>
      <c r="D20" s="13">
        <f t="shared" si="0"/>
        <v>0</v>
      </c>
      <c r="E20" s="78"/>
      <c r="F20" s="79"/>
    </row>
    <row r="21" spans="1:8" s="11" customFormat="1" x14ac:dyDescent="0.3">
      <c r="B21" s="12"/>
      <c r="C21" s="12"/>
      <c r="D21" s="13">
        <f t="shared" si="0"/>
        <v>0</v>
      </c>
      <c r="E21" s="78"/>
      <c r="F21" s="79"/>
    </row>
    <row r="22" spans="1:8" s="11" customFormat="1" x14ac:dyDescent="0.3">
      <c r="B22" s="12"/>
      <c r="C22" s="12"/>
      <c r="D22" s="13">
        <f t="shared" si="0"/>
        <v>0</v>
      </c>
      <c r="E22" s="78"/>
      <c r="F22" s="79"/>
    </row>
    <row r="23" spans="1:8" s="11" customFormat="1" x14ac:dyDescent="0.3">
      <c r="B23" s="12"/>
      <c r="C23" s="12"/>
      <c r="D23" s="13">
        <f t="shared" si="0"/>
        <v>0</v>
      </c>
      <c r="E23" s="78"/>
      <c r="F23" s="79"/>
    </row>
    <row r="24" spans="1:8" s="11" customFormat="1" x14ac:dyDescent="0.3">
      <c r="B24" s="12"/>
      <c r="C24" s="12"/>
      <c r="D24" s="13">
        <f t="shared" si="0"/>
        <v>0</v>
      </c>
      <c r="E24" s="78"/>
      <c r="F24" s="79"/>
    </row>
    <row r="25" spans="1:8" s="11" customFormat="1" x14ac:dyDescent="0.3">
      <c r="B25" s="12"/>
      <c r="C25" s="12"/>
      <c r="D25" s="13">
        <f t="shared" si="0"/>
        <v>0</v>
      </c>
      <c r="E25" s="78"/>
      <c r="F25" s="79"/>
    </row>
    <row r="26" spans="1:8" s="11" customFormat="1" x14ac:dyDescent="0.3">
      <c r="B26" s="12"/>
      <c r="C26" s="12"/>
      <c r="D26" s="13">
        <f t="shared" si="0"/>
        <v>0</v>
      </c>
      <c r="E26" s="78"/>
      <c r="F26" s="79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0"/>
      <c r="F27" s="79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12</v>
      </c>
    </row>
    <row r="3" spans="1:7" x14ac:dyDescent="0.3">
      <c r="B3" s="8"/>
    </row>
    <row r="4" spans="1:7" x14ac:dyDescent="0.3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3">
      <c r="D6" t="s">
        <v>7</v>
      </c>
      <c r="E6" s="1">
        <f>E4-C4</f>
        <v>0</v>
      </c>
    </row>
    <row r="7" spans="1:7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1" t="s">
        <v>2</v>
      </c>
      <c r="F11" s="82"/>
    </row>
    <row r="12" spans="1:7" s="17" customFormat="1" x14ac:dyDescent="0.3">
      <c r="A12" s="16"/>
      <c r="B12" s="13"/>
      <c r="C12" s="13"/>
      <c r="D12" s="13">
        <f>C12-B12</f>
        <v>0</v>
      </c>
      <c r="E12" s="83"/>
      <c r="F12" s="84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8"/>
      <c r="F13" s="79"/>
    </row>
    <row r="14" spans="1:7" s="11" customFormat="1" x14ac:dyDescent="0.3">
      <c r="B14" s="12"/>
      <c r="C14" s="12"/>
      <c r="D14" s="13">
        <f t="shared" si="0"/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8" s="11" customFormat="1" x14ac:dyDescent="0.3">
      <c r="B17" s="12"/>
      <c r="C17" s="12"/>
      <c r="D17" s="13">
        <f t="shared" si="0"/>
        <v>0</v>
      </c>
      <c r="E17" s="78"/>
      <c r="F17" s="79"/>
    </row>
    <row r="18" spans="1:8" s="11" customFormat="1" x14ac:dyDescent="0.3">
      <c r="B18" s="12"/>
      <c r="C18" s="12"/>
      <c r="D18" s="13">
        <f t="shared" si="0"/>
        <v>0</v>
      </c>
      <c r="E18" s="78"/>
      <c r="F18" s="79"/>
    </row>
    <row r="19" spans="1:8" s="11" customFormat="1" x14ac:dyDescent="0.3">
      <c r="B19" s="12"/>
      <c r="C19" s="12"/>
      <c r="D19" s="13">
        <f t="shared" si="0"/>
        <v>0</v>
      </c>
      <c r="E19" s="78"/>
      <c r="F19" s="79"/>
    </row>
    <row r="20" spans="1:8" s="11" customFormat="1" x14ac:dyDescent="0.3">
      <c r="B20" s="12"/>
      <c r="C20" s="12"/>
      <c r="D20" s="13">
        <f t="shared" si="0"/>
        <v>0</v>
      </c>
      <c r="E20" s="78"/>
      <c r="F20" s="79"/>
    </row>
    <row r="21" spans="1:8" s="11" customFormat="1" x14ac:dyDescent="0.3">
      <c r="B21" s="12"/>
      <c r="C21" s="12"/>
      <c r="D21" s="13">
        <f t="shared" si="0"/>
        <v>0</v>
      </c>
      <c r="E21" s="78"/>
      <c r="F21" s="79"/>
    </row>
    <row r="22" spans="1:8" s="11" customFormat="1" x14ac:dyDescent="0.3">
      <c r="B22" s="12"/>
      <c r="C22" s="12"/>
      <c r="D22" s="13">
        <f t="shared" si="0"/>
        <v>0</v>
      </c>
      <c r="E22" s="78"/>
      <c r="F22" s="79"/>
    </row>
    <row r="23" spans="1:8" s="11" customFormat="1" x14ac:dyDescent="0.3">
      <c r="B23" s="12"/>
      <c r="C23" s="12"/>
      <c r="D23" s="13">
        <f t="shared" si="0"/>
        <v>0</v>
      </c>
      <c r="E23" s="78"/>
      <c r="F23" s="79"/>
    </row>
    <row r="24" spans="1:8" s="11" customFormat="1" x14ac:dyDescent="0.3">
      <c r="B24" s="12"/>
      <c r="C24" s="12"/>
      <c r="D24" s="13">
        <f t="shared" si="0"/>
        <v>0</v>
      </c>
      <c r="E24" s="78"/>
      <c r="F24" s="79"/>
    </row>
    <row r="25" spans="1:8" s="11" customFormat="1" x14ac:dyDescent="0.3">
      <c r="B25" s="12"/>
      <c r="C25" s="12"/>
      <c r="D25" s="13">
        <f t="shared" si="0"/>
        <v>0</v>
      </c>
      <c r="E25" s="78"/>
      <c r="F25" s="79"/>
    </row>
    <row r="26" spans="1:8" s="11" customFormat="1" x14ac:dyDescent="0.3">
      <c r="B26" s="12"/>
      <c r="C26" s="12"/>
      <c r="D26" s="13">
        <f t="shared" si="0"/>
        <v>0</v>
      </c>
      <c r="E26" s="78"/>
      <c r="F26" s="79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0"/>
      <c r="F27" s="79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1"/>
  <sheetViews>
    <sheetView zoomScaleNormal="100" workbookViewId="0">
      <selection activeCell="E13" sqref="E13:F1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13</v>
      </c>
    </row>
    <row r="3" spans="1:7" x14ac:dyDescent="0.3">
      <c r="B3" s="8"/>
    </row>
    <row r="4" spans="1:7" x14ac:dyDescent="0.3">
      <c r="B4" t="s">
        <v>3</v>
      </c>
      <c r="C4" s="37">
        <f>'Accounting Statement'!C12</f>
        <v>29754</v>
      </c>
      <c r="D4" t="s">
        <v>4</v>
      </c>
      <c r="E4" s="37">
        <f>'Accounting Statement'!D12</f>
        <v>16772</v>
      </c>
    </row>
    <row r="6" spans="1:7" x14ac:dyDescent="0.3">
      <c r="D6" t="s">
        <v>7</v>
      </c>
      <c r="E6" s="1">
        <f>E4-C4</f>
        <v>-12982</v>
      </c>
    </row>
    <row r="7" spans="1:7" x14ac:dyDescent="0.3">
      <c r="D7" t="s">
        <v>41</v>
      </c>
      <c r="E7" s="6">
        <f>IF(AND(C4=0,E4=0),0,IF(C4=0,1,IF(E4=0,-1,(E4-C4)/C4)))</f>
        <v>-0.43631108422396991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ht="15" x14ac:dyDescent="0.35">
      <c r="B10" s="19" t="s">
        <v>43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1" t="s">
        <v>2</v>
      </c>
      <c r="F12" s="82"/>
    </row>
    <row r="13" spans="1:7" s="17" customFormat="1" ht="61.2" customHeight="1" x14ac:dyDescent="0.3">
      <c r="A13" s="16"/>
      <c r="B13" s="74">
        <v>29754</v>
      </c>
      <c r="C13" s="74">
        <v>16772</v>
      </c>
      <c r="D13" s="74">
        <f>C13-B13</f>
        <v>-12982</v>
      </c>
      <c r="E13" s="85" t="s">
        <v>64</v>
      </c>
      <c r="F13" s="86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8" s="11" customFormat="1" x14ac:dyDescent="0.3">
      <c r="B17" s="12"/>
      <c r="C17" s="12"/>
      <c r="D17" s="13">
        <f t="shared" si="0"/>
        <v>0</v>
      </c>
      <c r="E17" s="78"/>
      <c r="F17" s="79"/>
    </row>
    <row r="18" spans="1:8" s="11" customFormat="1" x14ac:dyDescent="0.3">
      <c r="B18" s="12"/>
      <c r="C18" s="12"/>
      <c r="D18" s="13">
        <f t="shared" si="0"/>
        <v>0</v>
      </c>
      <c r="E18" s="78"/>
      <c r="F18" s="79"/>
    </row>
    <row r="19" spans="1:8" s="11" customFormat="1" x14ac:dyDescent="0.3">
      <c r="B19" s="12"/>
      <c r="C19" s="12"/>
      <c r="D19" s="13">
        <f t="shared" si="0"/>
        <v>0</v>
      </c>
      <c r="E19" s="78"/>
      <c r="F19" s="79"/>
    </row>
    <row r="20" spans="1:8" s="11" customFormat="1" x14ac:dyDescent="0.3">
      <c r="B20" s="12"/>
      <c r="C20" s="12"/>
      <c r="D20" s="13">
        <f t="shared" si="0"/>
        <v>0</v>
      </c>
      <c r="E20" s="78"/>
      <c r="F20" s="79"/>
    </row>
    <row r="21" spans="1:8" s="11" customFormat="1" x14ac:dyDescent="0.3">
      <c r="B21" s="12"/>
      <c r="C21" s="12"/>
      <c r="D21" s="13">
        <f t="shared" si="0"/>
        <v>0</v>
      </c>
      <c r="E21" s="78"/>
      <c r="F21" s="79"/>
    </row>
    <row r="22" spans="1:8" s="11" customFormat="1" x14ac:dyDescent="0.3">
      <c r="B22" s="12"/>
      <c r="C22" s="12"/>
      <c r="D22" s="13">
        <f t="shared" si="0"/>
        <v>0</v>
      </c>
      <c r="E22" s="78"/>
      <c r="F22" s="79"/>
    </row>
    <row r="23" spans="1:8" s="11" customFormat="1" x14ac:dyDescent="0.3">
      <c r="B23" s="12"/>
      <c r="C23" s="12"/>
      <c r="D23" s="13">
        <f t="shared" si="0"/>
        <v>0</v>
      </c>
      <c r="E23" s="78"/>
      <c r="F23" s="79"/>
    </row>
    <row r="24" spans="1:8" s="11" customFormat="1" x14ac:dyDescent="0.3">
      <c r="B24" s="12"/>
      <c r="C24" s="12"/>
      <c r="D24" s="13">
        <f t="shared" si="0"/>
        <v>0</v>
      </c>
      <c r="E24" s="78"/>
      <c r="F24" s="79"/>
    </row>
    <row r="25" spans="1:8" s="11" customFormat="1" x14ac:dyDescent="0.3">
      <c r="B25" s="12"/>
      <c r="C25" s="12"/>
      <c r="D25" s="13">
        <f t="shared" si="0"/>
        <v>0</v>
      </c>
      <c r="E25" s="78"/>
      <c r="F25" s="79"/>
    </row>
    <row r="26" spans="1:8" s="11" customFormat="1" x14ac:dyDescent="0.3">
      <c r="B26" s="12"/>
      <c r="C26" s="12"/>
      <c r="D26" s="13">
        <f t="shared" si="0"/>
        <v>0</v>
      </c>
      <c r="E26" s="78"/>
      <c r="F26" s="79"/>
    </row>
    <row r="27" spans="1:8" s="11" customFormat="1" x14ac:dyDescent="0.3">
      <c r="B27" s="12"/>
      <c r="C27" s="12"/>
      <c r="D27" s="13">
        <f t="shared" si="0"/>
        <v>0</v>
      </c>
      <c r="E27" s="78"/>
      <c r="F27" s="79"/>
    </row>
    <row r="28" spans="1:8" x14ac:dyDescent="0.3">
      <c r="A28" s="9" t="s">
        <v>1</v>
      </c>
      <c r="B28" s="10">
        <f>SUM(B13:B27)</f>
        <v>29754</v>
      </c>
      <c r="C28" s="10">
        <f>SUM(C13:C27)</f>
        <v>16772</v>
      </c>
      <c r="D28" s="10">
        <f>SUM(D13:D27)</f>
        <v>-12982</v>
      </c>
      <c r="E28" s="80"/>
      <c r="F28" s="79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workbookViewId="0">
      <selection activeCell="E6" sqref="E6"/>
    </sheetView>
  </sheetViews>
  <sheetFormatPr defaultColWidth="9.109375" defaultRowHeight="14.4" x14ac:dyDescent="0.3"/>
  <cols>
    <col min="1" max="1" width="6.88671875" style="61" bestFit="1" customWidth="1"/>
    <col min="2" max="2" width="11.33203125" style="61" customWidth="1"/>
    <col min="3" max="3" width="10.6640625" style="61" customWidth="1"/>
    <col min="4" max="4" width="10.44140625" style="61" bestFit="1" customWidth="1"/>
    <col min="5" max="5" width="9.88671875" style="61" customWidth="1"/>
    <col min="6" max="6" width="12.5546875" style="61" customWidth="1"/>
    <col min="7" max="16384" width="9.109375" style="61"/>
  </cols>
  <sheetData>
    <row r="1" spans="2:7" x14ac:dyDescent="0.3">
      <c r="B1" s="66" t="s">
        <v>48</v>
      </c>
    </row>
    <row r="3" spans="2:7" x14ac:dyDescent="0.3">
      <c r="B3" s="62"/>
    </row>
    <row r="4" spans="2:7" x14ac:dyDescent="0.3">
      <c r="B4" s="61" t="s">
        <v>49</v>
      </c>
      <c r="C4" s="67">
        <f>'Accounting Statement'!D13</f>
        <v>126645</v>
      </c>
      <c r="D4" s="61" t="s">
        <v>50</v>
      </c>
      <c r="E4" s="67">
        <f>'Accounting Statement'!D8</f>
        <v>39089</v>
      </c>
    </row>
    <row r="6" spans="2:7" x14ac:dyDescent="0.3">
      <c r="D6" s="68" t="s">
        <v>51</v>
      </c>
      <c r="E6" s="61" t="str">
        <f>IF(C4&gt;(2*E4),"Yes - Please explain below","No")</f>
        <v>Yes - Please explain below</v>
      </c>
    </row>
    <row r="7" spans="2:7" x14ac:dyDescent="0.3">
      <c r="E7" s="69"/>
    </row>
    <row r="8" spans="2:7" x14ac:dyDescent="0.3">
      <c r="E8" s="62" t="s">
        <v>52</v>
      </c>
      <c r="F8" s="62" t="s">
        <v>52</v>
      </c>
      <c r="G8" s="62" t="s">
        <v>52</v>
      </c>
    </row>
    <row r="9" spans="2:7" x14ac:dyDescent="0.3">
      <c r="B9" s="62" t="s">
        <v>53</v>
      </c>
    </row>
    <row r="10" spans="2:7" x14ac:dyDescent="0.3">
      <c r="C10" s="63" t="s">
        <v>54</v>
      </c>
      <c r="E10" s="63"/>
    </row>
    <row r="11" spans="2:7" x14ac:dyDescent="0.3">
      <c r="C11" s="63" t="s">
        <v>55</v>
      </c>
      <c r="E11" s="63"/>
    </row>
    <row r="12" spans="2:7" x14ac:dyDescent="0.3">
      <c r="C12" s="63" t="s">
        <v>56</v>
      </c>
      <c r="E12" s="63"/>
    </row>
    <row r="13" spans="2:7" x14ac:dyDescent="0.3">
      <c r="C13" s="63" t="s">
        <v>57</v>
      </c>
      <c r="E13" s="63"/>
    </row>
    <row r="14" spans="2:7" x14ac:dyDescent="0.3">
      <c r="C14" s="63" t="s">
        <v>58</v>
      </c>
      <c r="E14" s="63"/>
    </row>
    <row r="15" spans="2:7" x14ac:dyDescent="0.3">
      <c r="C15" s="63" t="s">
        <v>59</v>
      </c>
      <c r="E15" s="63"/>
    </row>
    <row r="16" spans="2:7" x14ac:dyDescent="0.3">
      <c r="C16" s="63" t="s">
        <v>60</v>
      </c>
      <c r="E16" s="63"/>
    </row>
    <row r="17" spans="2:7" x14ac:dyDescent="0.3">
      <c r="F17" s="64">
        <f>SUM(E10:E16)</f>
        <v>0</v>
      </c>
    </row>
    <row r="19" spans="2:7" x14ac:dyDescent="0.3">
      <c r="B19" s="62" t="s">
        <v>61</v>
      </c>
      <c r="E19" s="63"/>
    </row>
    <row r="20" spans="2:7" x14ac:dyDescent="0.3">
      <c r="F20" s="64">
        <f>E19</f>
        <v>0</v>
      </c>
    </row>
    <row r="21" spans="2:7" ht="15" thickBot="1" x14ac:dyDescent="0.35">
      <c r="B21" s="62" t="s">
        <v>62</v>
      </c>
      <c r="G21" s="65">
        <f>F17+F20</f>
        <v>0</v>
      </c>
    </row>
    <row r="22" spans="2:7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14</v>
      </c>
    </row>
    <row r="3" spans="1:7" x14ac:dyDescent="0.3">
      <c r="B3" s="8"/>
    </row>
    <row r="4" spans="1:7" x14ac:dyDescent="0.3">
      <c r="B4" t="s">
        <v>3</v>
      </c>
      <c r="C4" s="37">
        <f>'Accounting Statement'!C16</f>
        <v>53225</v>
      </c>
      <c r="D4" t="s">
        <v>4</v>
      </c>
      <c r="E4" s="37">
        <f>'Accounting Statement'!D16</f>
        <v>55209</v>
      </c>
    </row>
    <row r="6" spans="1:7" x14ac:dyDescent="0.3">
      <c r="D6" t="s">
        <v>7</v>
      </c>
      <c r="E6" s="1">
        <f>E4-C4</f>
        <v>1984</v>
      </c>
    </row>
    <row r="7" spans="1:7" x14ac:dyDescent="0.3">
      <c r="D7" t="s">
        <v>41</v>
      </c>
      <c r="E7" s="6">
        <f>IF(AND(C4=0,E4=0),0,IF(C4=0,1,IF(E4=0,-1,(E4-C4)/C4)))</f>
        <v>3.7275716298731797E-2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9" t="s">
        <v>15</v>
      </c>
    </row>
    <row r="11" spans="1:7" ht="15" x14ac:dyDescent="0.35">
      <c r="B11" s="1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1" t="s">
        <v>2</v>
      </c>
      <c r="F12" s="82"/>
    </row>
    <row r="13" spans="1:7" s="17" customFormat="1" x14ac:dyDescent="0.3">
      <c r="A13" s="16"/>
      <c r="B13" s="13"/>
      <c r="C13" s="13"/>
      <c r="D13" s="13">
        <f>C13-B13</f>
        <v>0</v>
      </c>
      <c r="E13" s="83"/>
      <c r="F13" s="84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12" s="11" customFormat="1" x14ac:dyDescent="0.3">
      <c r="B17" s="12"/>
      <c r="C17" s="12"/>
      <c r="D17" s="13">
        <f t="shared" si="0"/>
        <v>0</v>
      </c>
      <c r="E17" s="78"/>
      <c r="F17" s="79"/>
    </row>
    <row r="18" spans="1:12" s="11" customFormat="1" x14ac:dyDescent="0.3">
      <c r="B18" s="12"/>
      <c r="C18" s="12"/>
      <c r="D18" s="13">
        <f t="shared" si="0"/>
        <v>0</v>
      </c>
      <c r="E18" s="78"/>
      <c r="F18" s="79"/>
      <c r="L18" s="20"/>
    </row>
    <row r="19" spans="1:12" s="11" customFormat="1" x14ac:dyDescent="0.3">
      <c r="B19" s="12"/>
      <c r="C19" s="12"/>
      <c r="D19" s="13">
        <f t="shared" si="0"/>
        <v>0</v>
      </c>
      <c r="E19" s="78"/>
      <c r="F19" s="79"/>
    </row>
    <row r="20" spans="1:12" s="11" customFormat="1" x14ac:dyDescent="0.3">
      <c r="B20" s="12"/>
      <c r="C20" s="12"/>
      <c r="D20" s="13">
        <f t="shared" si="0"/>
        <v>0</v>
      </c>
      <c r="E20" s="78"/>
      <c r="F20" s="79"/>
    </row>
    <row r="21" spans="1:12" s="11" customFormat="1" x14ac:dyDescent="0.3">
      <c r="B21" s="12"/>
      <c r="C21" s="12"/>
      <c r="D21" s="13">
        <f t="shared" si="0"/>
        <v>0</v>
      </c>
      <c r="E21" s="78"/>
      <c r="F21" s="79"/>
    </row>
    <row r="22" spans="1:12" s="11" customFormat="1" x14ac:dyDescent="0.3">
      <c r="B22" s="12"/>
      <c r="C22" s="12"/>
      <c r="D22" s="13">
        <f t="shared" si="0"/>
        <v>0</v>
      </c>
      <c r="E22" s="78"/>
      <c r="F22" s="79"/>
    </row>
    <row r="23" spans="1:12" s="11" customFormat="1" x14ac:dyDescent="0.3">
      <c r="B23" s="12"/>
      <c r="C23" s="12"/>
      <c r="D23" s="13">
        <f t="shared" si="0"/>
        <v>0</v>
      </c>
      <c r="E23" s="78"/>
      <c r="F23" s="79"/>
    </row>
    <row r="24" spans="1:12" s="11" customFormat="1" x14ac:dyDescent="0.3">
      <c r="B24" s="12"/>
      <c r="C24" s="12"/>
      <c r="D24" s="13">
        <f t="shared" si="0"/>
        <v>0</v>
      </c>
      <c r="E24" s="78"/>
      <c r="F24" s="79"/>
    </row>
    <row r="25" spans="1:12" s="11" customFormat="1" x14ac:dyDescent="0.3">
      <c r="B25" s="12"/>
      <c r="C25" s="12"/>
      <c r="D25" s="13">
        <f t="shared" si="0"/>
        <v>0</v>
      </c>
      <c r="E25" s="78"/>
      <c r="F25" s="79"/>
    </row>
    <row r="26" spans="1:12" s="11" customFormat="1" x14ac:dyDescent="0.3">
      <c r="B26" s="12"/>
      <c r="C26" s="12"/>
      <c r="D26" s="13">
        <f t="shared" si="0"/>
        <v>0</v>
      </c>
      <c r="E26" s="78"/>
      <c r="F26" s="79"/>
    </row>
    <row r="27" spans="1:12" s="11" customFormat="1" x14ac:dyDescent="0.3">
      <c r="B27" s="12"/>
      <c r="C27" s="12"/>
      <c r="D27" s="13">
        <f t="shared" si="0"/>
        <v>0</v>
      </c>
      <c r="E27" s="78"/>
      <c r="F27" s="79"/>
    </row>
    <row r="28" spans="1:12" x14ac:dyDescent="0.3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0"/>
      <c r="F28" s="79"/>
      <c r="G28" s="7"/>
    </row>
    <row r="29" spans="1:12" x14ac:dyDescent="0.3">
      <c r="H29" s="2"/>
    </row>
    <row r="30" spans="1:12" x14ac:dyDescent="0.3">
      <c r="F30" s="7"/>
    </row>
    <row r="31" spans="1:12" x14ac:dyDescent="0.3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D27" sqref="D27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16</v>
      </c>
    </row>
    <row r="3" spans="1:7" x14ac:dyDescent="0.3">
      <c r="B3" s="8"/>
    </row>
    <row r="4" spans="1:7" x14ac:dyDescent="0.3">
      <c r="B4" t="s">
        <v>3</v>
      </c>
      <c r="C4" s="37">
        <f>'Accounting Statement'!C17</f>
        <v>0</v>
      </c>
      <c r="D4" t="s">
        <v>4</v>
      </c>
      <c r="E4" s="37">
        <f>'Accounting Statement'!D17</f>
        <v>0</v>
      </c>
    </row>
    <row r="6" spans="1:7" x14ac:dyDescent="0.3">
      <c r="D6" t="s">
        <v>7</v>
      </c>
      <c r="E6" s="1">
        <f>F4-C4</f>
        <v>0</v>
      </c>
    </row>
    <row r="7" spans="1:7" x14ac:dyDescent="0.3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1" t="s">
        <v>2</v>
      </c>
      <c r="F11" s="82"/>
    </row>
    <row r="12" spans="1:7" s="17" customFormat="1" x14ac:dyDescent="0.3">
      <c r="A12" s="16"/>
      <c r="B12" s="13"/>
      <c r="C12" s="13"/>
      <c r="D12" s="13">
        <f>C12-B12</f>
        <v>0</v>
      </c>
      <c r="E12" s="83"/>
      <c r="F12" s="84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8"/>
      <c r="F13" s="79"/>
    </row>
    <row r="14" spans="1:7" s="11" customFormat="1" x14ac:dyDescent="0.3">
      <c r="B14" s="12"/>
      <c r="C14" s="12"/>
      <c r="D14" s="13">
        <f t="shared" si="0"/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12" s="11" customFormat="1" x14ac:dyDescent="0.3">
      <c r="B17" s="12"/>
      <c r="C17" s="12"/>
      <c r="D17" s="13">
        <f t="shared" si="0"/>
        <v>0</v>
      </c>
      <c r="E17" s="78"/>
      <c r="F17" s="79"/>
      <c r="L17" s="20"/>
    </row>
    <row r="18" spans="1:12" s="11" customFormat="1" x14ac:dyDescent="0.3">
      <c r="B18" s="12"/>
      <c r="C18" s="12"/>
      <c r="D18" s="13">
        <f t="shared" si="0"/>
        <v>0</v>
      </c>
      <c r="E18" s="78"/>
      <c r="F18" s="79"/>
    </row>
    <row r="19" spans="1:12" s="11" customFormat="1" x14ac:dyDescent="0.3">
      <c r="B19" s="12"/>
      <c r="C19" s="12"/>
      <c r="D19" s="13">
        <f t="shared" si="0"/>
        <v>0</v>
      </c>
      <c r="E19" s="78"/>
      <c r="F19" s="79"/>
    </row>
    <row r="20" spans="1:12" s="11" customFormat="1" x14ac:dyDescent="0.3">
      <c r="B20" s="12"/>
      <c r="C20" s="12"/>
      <c r="D20" s="13">
        <f t="shared" si="0"/>
        <v>0</v>
      </c>
      <c r="E20" s="78"/>
      <c r="F20" s="79"/>
    </row>
    <row r="21" spans="1:12" s="11" customFormat="1" x14ac:dyDescent="0.3">
      <c r="B21" s="12"/>
      <c r="C21" s="12"/>
      <c r="D21" s="13">
        <f t="shared" si="0"/>
        <v>0</v>
      </c>
      <c r="E21" s="78"/>
      <c r="F21" s="79"/>
    </row>
    <row r="22" spans="1:12" s="11" customFormat="1" x14ac:dyDescent="0.3">
      <c r="B22" s="12"/>
      <c r="C22" s="12"/>
      <c r="D22" s="13">
        <f t="shared" si="0"/>
        <v>0</v>
      </c>
      <c r="E22" s="78"/>
      <c r="F22" s="79"/>
    </row>
    <row r="23" spans="1:12" s="11" customFormat="1" x14ac:dyDescent="0.3">
      <c r="B23" s="12"/>
      <c r="C23" s="12"/>
      <c r="D23" s="13">
        <f t="shared" si="0"/>
        <v>0</v>
      </c>
      <c r="E23" s="78"/>
      <c r="F23" s="79"/>
    </row>
    <row r="24" spans="1:12" s="11" customFormat="1" x14ac:dyDescent="0.3">
      <c r="B24" s="12"/>
      <c r="C24" s="12"/>
      <c r="D24" s="13">
        <f t="shared" si="0"/>
        <v>0</v>
      </c>
      <c r="E24" s="78"/>
      <c r="F24" s="79"/>
    </row>
    <row r="25" spans="1:12" s="11" customFormat="1" x14ac:dyDescent="0.3">
      <c r="B25" s="12"/>
      <c r="C25" s="12"/>
      <c r="D25" s="13">
        <f t="shared" si="0"/>
        <v>0</v>
      </c>
      <c r="E25" s="78"/>
      <c r="F25" s="79"/>
    </row>
    <row r="26" spans="1:12" s="11" customFormat="1" x14ac:dyDescent="0.3">
      <c r="B26" s="12"/>
      <c r="C26" s="12"/>
      <c r="D26" s="13">
        <f t="shared" si="0"/>
        <v>0</v>
      </c>
      <c r="E26" s="78"/>
      <c r="F26" s="79"/>
    </row>
    <row r="27" spans="1:12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0"/>
      <c r="F27" s="79"/>
      <c r="G27" s="7"/>
    </row>
    <row r="28" spans="1:12" x14ac:dyDescent="0.3">
      <c r="H28" s="2"/>
    </row>
    <row r="29" spans="1:12" x14ac:dyDescent="0.3">
      <c r="F29" s="7"/>
    </row>
    <row r="30" spans="1:12" x14ac:dyDescent="0.3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3F1AD0D3-C2B2-41A7-8D84-5B653192951F}">
  <ds:schemaRefs/>
</ds:datastoreItem>
</file>

<file path=customXml/itemProps2.xml><?xml version="1.0" encoding="utf-8"?>
<ds:datastoreItem xmlns:ds="http://schemas.openxmlformats.org/officeDocument/2006/customXml" ds:itemID="{460E185F-155A-4A0D-81DB-4F839B431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Chineham Clerk</cp:lastModifiedBy>
  <cp:lastPrinted>2023-03-20T07:35:33Z</cp:lastPrinted>
  <dcterms:created xsi:type="dcterms:W3CDTF">2023-03-10T09:35:56Z</dcterms:created>
  <dcterms:modified xsi:type="dcterms:W3CDTF">2023-05-22T08:50:10Z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